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03_Betriebsrat Zelisko\40_Rabatte für Mitarbeiter\01_Gutscheine_Progast Plus\"/>
    </mc:Choice>
  </mc:AlternateContent>
  <xr:revisionPtr revIDLastSave="0" documentId="8_{D6A7544B-5549-40BA-8E04-E6E828E1F821}" xr6:coauthVersionLast="47" xr6:coauthVersionMax="47" xr10:uidLastSave="{00000000-0000-0000-0000-000000000000}"/>
  <bookViews>
    <workbookView xWindow="30612" yWindow="-108" windowWidth="30936" windowHeight="16776" tabRatio="135" xr2:uid="{325B03AB-A13B-B84A-9963-7B319325F1F9}"/>
  </bookViews>
  <sheets>
    <sheet name="GUTSCHE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C19" i="1"/>
  <c r="C18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D39" i="1"/>
  <c r="D40" i="1"/>
  <c r="K41" i="1" l="1"/>
</calcChain>
</file>

<file path=xl/sharedStrings.xml><?xml version="1.0" encoding="utf-8"?>
<sst xmlns="http://schemas.openxmlformats.org/spreadsheetml/2006/main" count="48" uniqueCount="48">
  <si>
    <t>BESTELLFORMULAR GUTSCHEINE PG+</t>
  </si>
  <si>
    <t>Firma:</t>
  </si>
  <si>
    <t>Ansprechpartner:</t>
  </si>
  <si>
    <t>Termin:</t>
  </si>
  <si>
    <t>Rabatt</t>
  </si>
  <si>
    <t>GS-Wert</t>
  </si>
  <si>
    <t>zu bezahlen</t>
  </si>
  <si>
    <t>STÜCKELUNG</t>
  </si>
  <si>
    <t>Bauhaus</t>
  </si>
  <si>
    <t>Bellaflora</t>
  </si>
  <si>
    <t>C&amp;A</t>
  </si>
  <si>
    <t>Decathlon**</t>
  </si>
  <si>
    <t>Designer Outlet Salzburg</t>
  </si>
  <si>
    <t>Eurothermen*</t>
  </si>
  <si>
    <t>H&amp;M*</t>
  </si>
  <si>
    <t>Hartlauer</t>
  </si>
  <si>
    <t>Hervis*</t>
  </si>
  <si>
    <t>Ikea**</t>
  </si>
  <si>
    <t>Lidl</t>
  </si>
  <si>
    <t>Marionnaud*</t>
  </si>
  <si>
    <t>MediaMarkt*</t>
  </si>
  <si>
    <t>Metro</t>
  </si>
  <si>
    <t>Müller Drogerie</t>
  </si>
  <si>
    <t>OÖ-Gärtnergutscheine</t>
  </si>
  <si>
    <t>OMV Tanken</t>
  </si>
  <si>
    <t>Tchibo / Eduscho*</t>
  </si>
  <si>
    <t>Thalia*</t>
  </si>
  <si>
    <t>Therme Geinberg*</t>
  </si>
  <si>
    <t>Turmöl Tanken</t>
  </si>
  <si>
    <t>Vamed Vitality World*</t>
  </si>
  <si>
    <t>Wein &amp; Co*</t>
  </si>
  <si>
    <t>XXXLutz***</t>
  </si>
  <si>
    <t>Zalando*</t>
  </si>
  <si>
    <t>Stk.</t>
  </si>
  <si>
    <t xml:space="preserve"> diese Felder ausfüllen</t>
  </si>
  <si>
    <t>Gesamtbetrag:</t>
  </si>
  <si>
    <t>* Gutscheine auch online einlösbar</t>
  </si>
  <si>
    <t>** bei Decathlon und IKEA online max 5 Stk. einlösbar</t>
  </si>
  <si>
    <t>Dachstein-West</t>
  </si>
  <si>
    <t>Hinterstoder-Wurz. inkl. € 4,- Chipeinsatz</t>
  </si>
  <si>
    <t>*** Gutscheine bei XXXLutz auch online einlösbar, nicht online einlösbar bei Mömax und Möbelix</t>
  </si>
  <si>
    <t>Lebensquell Bad Zell</t>
  </si>
  <si>
    <t>Stand: Feb. 2026</t>
  </si>
  <si>
    <t xml:space="preserve"> </t>
  </si>
  <si>
    <r>
      <t xml:space="preserve">Spar </t>
    </r>
    <r>
      <rPr>
        <sz val="8"/>
        <rFont val="Arial"/>
        <family val="2"/>
      </rPr>
      <t>(inkl. Interspar, Eurospar, Maximarkt)</t>
    </r>
  </si>
  <si>
    <r>
      <t xml:space="preserve">Rewe </t>
    </r>
    <r>
      <rPr>
        <sz val="8"/>
        <rFont val="Arial"/>
        <family val="2"/>
      </rPr>
      <t>(inkl. Billa, Bipa, Penny, Billa Plus)</t>
    </r>
  </si>
  <si>
    <t>Tages-Skipässe Erw. Saison 26/27</t>
  </si>
  <si>
    <t>Bitte den Betrag von "Gesamtbetrag" auf folgendes Konto überweisen: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</si>
</sst>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C07]\ #,##0;\-[$€-C07]\ #,##0"/>
    <numFmt numFmtId="165" formatCode="[$€-C07]\ #,##0.00;[Red]\-[$€-C07]\ #,##0.00"/>
    <numFmt numFmtId="166" formatCode="[$€-C07]\ #,##0.00;\-[$€-C07]\ #,##0.00"/>
    <numFmt numFmtId="167" formatCode="_-* #,##0.00&quot; €&quot;_-;\-* #,##0.00&quot; €&quot;_-;_-* \-??&quot; €&quot;_-;_-@_-"/>
    <numFmt numFmtId="168" formatCode="#,##0.00&quot; €&quot;;[Red]\-#,##0.00&quot; €&quot;"/>
  </numFmts>
  <fonts count="1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164" fontId="0" fillId="0" borderId="0" xfId="0" applyNumberFormat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164" fontId="8" fillId="0" borderId="1" xfId="0" applyNumberFormat="1" applyFont="1" applyBorder="1" applyAlignment="1" applyProtection="1">
      <alignment horizontal="center"/>
      <protection hidden="1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164" fontId="0" fillId="0" borderId="0" xfId="0" applyNumberFormat="1"/>
    <xf numFmtId="0" fontId="0" fillId="3" borderId="1" xfId="0" applyFill="1" applyBorder="1" applyProtection="1">
      <protection hidden="1"/>
    </xf>
    <xf numFmtId="9" fontId="0" fillId="3" borderId="1" xfId="0" applyNumberFormat="1" applyFill="1" applyBorder="1" applyAlignment="1" applyProtection="1">
      <alignment horizontal="left"/>
      <protection hidden="1"/>
    </xf>
    <xf numFmtId="165" fontId="0" fillId="3" borderId="1" xfId="0" applyNumberFormat="1" applyFill="1" applyBorder="1" applyAlignment="1" applyProtection="1">
      <alignment horizontal="left"/>
      <protection hidden="1"/>
    </xf>
    <xf numFmtId="166" fontId="0" fillId="4" borderId="1" xfId="0" applyNumberFormat="1" applyFill="1" applyBorder="1" applyAlignment="1" applyProtection="1">
      <alignment horizontal="left"/>
      <protection hidden="1"/>
    </xf>
    <xf numFmtId="166" fontId="0" fillId="0" borderId="0" xfId="0" applyNumberFormat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right"/>
      <protection locked="0" hidden="1"/>
    </xf>
    <xf numFmtId="49" fontId="0" fillId="5" borderId="1" xfId="0" applyNumberFormat="1" applyFill="1" applyBorder="1" applyAlignment="1" applyProtection="1">
      <alignment horizontal="right"/>
      <protection hidden="1"/>
    </xf>
    <xf numFmtId="0" fontId="0" fillId="5" borderId="1" xfId="0" applyFill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9" fontId="0" fillId="0" borderId="1" xfId="0" applyNumberFormat="1" applyBorder="1" applyAlignment="1" applyProtection="1">
      <alignment horizontal="left"/>
      <protection hidden="1"/>
    </xf>
    <xf numFmtId="165" fontId="0" fillId="0" borderId="1" xfId="0" applyNumberFormat="1" applyBorder="1" applyAlignment="1" applyProtection="1">
      <alignment horizontal="left"/>
      <protection hidden="1"/>
    </xf>
    <xf numFmtId="49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5" fontId="0" fillId="4" borderId="1" xfId="0" applyNumberFormat="1" applyFill="1" applyBorder="1" applyAlignment="1" applyProtection="1">
      <alignment horizontal="left"/>
      <protection hidden="1"/>
    </xf>
    <xf numFmtId="0" fontId="0" fillId="6" borderId="1" xfId="0" applyFill="1" applyBorder="1" applyProtection="1">
      <protection hidden="1"/>
    </xf>
    <xf numFmtId="9" fontId="0" fillId="6" borderId="1" xfId="0" applyNumberFormat="1" applyFill="1" applyBorder="1" applyAlignment="1" applyProtection="1">
      <alignment horizontal="left"/>
      <protection hidden="1"/>
    </xf>
    <xf numFmtId="165" fontId="0" fillId="6" borderId="1" xfId="0" applyNumberFormat="1" applyFill="1" applyBorder="1" applyAlignment="1" applyProtection="1">
      <alignment horizontal="left"/>
      <protection hidden="1"/>
    </xf>
    <xf numFmtId="0" fontId="0" fillId="5" borderId="1" xfId="0" applyFill="1" applyBorder="1" applyAlignment="1">
      <alignment horizontal="right"/>
    </xf>
    <xf numFmtId="49" fontId="0" fillId="5" borderId="2" xfId="0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locked="0" hidden="1"/>
    </xf>
    <xf numFmtId="0" fontId="0" fillId="5" borderId="2" xfId="0" applyFill="1" applyBorder="1" applyAlignment="1" applyProtection="1">
      <alignment horizontal="right"/>
      <protection hidden="1"/>
    </xf>
    <xf numFmtId="167" fontId="0" fillId="5" borderId="1" xfId="0" applyNumberFormat="1" applyFill="1" applyBorder="1" applyAlignment="1" applyProtection="1">
      <alignment horizontal="right"/>
      <protection hidden="1"/>
    </xf>
    <xf numFmtId="0" fontId="8" fillId="0" borderId="0" xfId="0" applyFont="1"/>
    <xf numFmtId="165" fontId="0" fillId="0" borderId="0" xfId="0" applyNumberFormat="1" applyAlignment="1">
      <alignment horizontal="left"/>
    </xf>
    <xf numFmtId="165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9" fillId="0" borderId="0" xfId="0" applyFont="1"/>
    <xf numFmtId="49" fontId="0" fillId="2" borderId="1" xfId="0" applyNumberFormat="1" applyFill="1" applyBorder="1" applyProtection="1"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168" fontId="0" fillId="4" borderId="1" xfId="0" applyNumberFormat="1" applyFill="1" applyBorder="1"/>
    <xf numFmtId="165" fontId="0" fillId="0" borderId="0" xfId="0" applyNumberFormat="1" applyAlignment="1" applyProtection="1">
      <alignment horizontal="left"/>
      <protection hidden="1"/>
    </xf>
    <xf numFmtId="166" fontId="8" fillId="4" borderId="0" xfId="0" applyNumberFormat="1" applyFont="1" applyFill="1" applyAlignment="1">
      <alignment horizontal="center"/>
    </xf>
    <xf numFmtId="0" fontId="4" fillId="0" borderId="0" xfId="0" applyFont="1" applyAlignment="1" applyProtection="1">
      <alignment horizontal="left"/>
      <protection hidden="1"/>
    </xf>
    <xf numFmtId="0" fontId="8" fillId="4" borderId="0" xfId="0" applyFont="1" applyFill="1" applyAlignment="1">
      <alignment horizontal="left"/>
    </xf>
    <xf numFmtId="0" fontId="0" fillId="2" borderId="0" xfId="0" applyFill="1" applyAlignment="1" applyProtection="1">
      <protection locked="0"/>
    </xf>
    <xf numFmtId="14" fontId="0" fillId="2" borderId="0" xfId="0" applyNumberFormat="1" applyFill="1" applyAlignment="1" applyProtection="1">
      <protection locked="0"/>
    </xf>
    <xf numFmtId="0" fontId="8" fillId="7" borderId="0" xfId="0" applyFont="1" applyFill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562708</xdr:colOff>
      <xdr:row>46</xdr:row>
      <xdr:rowOff>29307</xdr:rowOff>
    </xdr:from>
    <xdr:to>
      <xdr:col>6</xdr:col>
      <xdr:colOff>408198</xdr:colOff>
      <xdr:row>50</xdr:row>
      <xdr:rowOff>169870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3BB8BE0-D2EC-F586-D59F-28B64009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08" y="6207369"/>
          <a:ext cx="5161905" cy="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57FD-231F-1E43-9E45-5D8796FD5ABA}">
  <dimension ref="A1:R54"/>
  <sheetViews>
    <sheetView tabSelected="1" zoomScale="130" zoomScaleNormal="130" workbookViewId="0">
      <selection activeCell="I28" sqref="I28"/>
    </sheetView>
  </sheetViews>
  <sheetFormatPr baseColWidth="10" defaultColWidth="11.44140625" defaultRowHeight="15" x14ac:dyDescent="0.25"/>
  <cols>
    <col min="1" max="1" width="33.109375" customWidth="1"/>
    <col min="2" max="2" width="11.33203125" style="1" customWidth="1"/>
    <col min="3" max="4" width="12.33203125" style="1" customWidth="1"/>
    <col min="5" max="5" width="1.44140625" style="1" customWidth="1"/>
    <col min="6" max="11" width="7" customWidth="1"/>
    <col min="12" max="12" width="7.44140625" customWidth="1"/>
    <col min="13" max="13" width="1.44140625" customWidth="1"/>
    <col min="14" max="18" width="7.6640625" customWidth="1"/>
  </cols>
  <sheetData>
    <row r="1" spans="1:18" ht="14.25" customHeight="1" x14ac:dyDescent="0.3">
      <c r="A1" s="2" t="s">
        <v>0</v>
      </c>
      <c r="B1" s="3"/>
      <c r="C1" s="3"/>
      <c r="D1" s="3"/>
      <c r="E1" s="3"/>
      <c r="F1" s="58" t="s">
        <v>42</v>
      </c>
      <c r="G1" s="58"/>
      <c r="H1" s="58"/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8.6999999999999993" customHeight="1" x14ac:dyDescent="0.25">
      <c r="A2" s="9"/>
      <c r="B2" s="10"/>
      <c r="C2" s="10"/>
      <c r="D2" s="10"/>
      <c r="E2" s="10"/>
      <c r="F2" s="11"/>
      <c r="G2" s="12"/>
      <c r="H2" s="12"/>
      <c r="I2" s="12"/>
      <c r="J2" s="12"/>
      <c r="K2" s="12"/>
      <c r="L2" s="12"/>
      <c r="N2" s="13"/>
      <c r="O2" s="13"/>
      <c r="P2" s="13"/>
      <c r="Q2" s="13"/>
      <c r="R2" s="13"/>
    </row>
    <row r="3" spans="1:18" ht="10.95" customHeight="1" x14ac:dyDescent="0.25">
      <c r="A3" s="60" t="s">
        <v>1</v>
      </c>
      <c r="B3" s="60"/>
      <c r="C3" s="60"/>
      <c r="D3" s="14"/>
      <c r="E3" s="10"/>
      <c r="F3" s="12"/>
      <c r="G3" s="12"/>
      <c r="H3" s="14"/>
      <c r="I3" s="15"/>
      <c r="J3" s="15"/>
      <c r="K3" s="15"/>
      <c r="L3" s="15"/>
      <c r="N3" s="16"/>
      <c r="O3" s="13"/>
      <c r="P3" s="13"/>
      <c r="Q3" s="13"/>
      <c r="R3" s="13"/>
    </row>
    <row r="4" spans="1:18" ht="10.95" customHeight="1" x14ac:dyDescent="0.25">
      <c r="A4" s="60" t="s">
        <v>2</v>
      </c>
      <c r="B4" s="60"/>
      <c r="C4" s="60"/>
      <c r="D4" s="14"/>
      <c r="E4" s="10"/>
      <c r="F4" s="61" t="s">
        <v>3</v>
      </c>
      <c r="G4" s="61"/>
      <c r="H4" s="61"/>
      <c r="I4" s="61"/>
      <c r="L4" s="15"/>
      <c r="M4" s="16"/>
      <c r="N4" s="16"/>
      <c r="O4" s="13"/>
      <c r="P4" s="13"/>
      <c r="Q4" s="13"/>
      <c r="R4" s="13"/>
    </row>
    <row r="5" spans="1:18" ht="10.050000000000001" customHeight="1" x14ac:dyDescent="0.25">
      <c r="A5" s="17"/>
      <c r="B5" s="10"/>
      <c r="C5" s="10"/>
      <c r="D5" s="10"/>
      <c r="E5" s="10"/>
      <c r="F5" s="12"/>
      <c r="G5" s="12"/>
      <c r="H5" s="12"/>
      <c r="I5" s="12"/>
      <c r="J5" s="12"/>
      <c r="K5" s="12"/>
      <c r="L5" s="12"/>
      <c r="N5" s="13"/>
      <c r="O5" s="13"/>
      <c r="P5" s="13"/>
      <c r="Q5" s="13"/>
      <c r="R5" s="13"/>
    </row>
    <row r="6" spans="1:18" ht="12" customHeight="1" x14ac:dyDescent="0.25">
      <c r="A6" s="9"/>
      <c r="B6" s="18" t="s">
        <v>4</v>
      </c>
      <c r="C6" s="18" t="s">
        <v>5</v>
      </c>
      <c r="D6" s="18" t="s">
        <v>6</v>
      </c>
      <c r="E6" s="11"/>
      <c r="F6" s="12"/>
      <c r="G6" s="12"/>
      <c r="H6" s="12"/>
      <c r="I6" s="18" t="s">
        <v>7</v>
      </c>
      <c r="J6" s="18"/>
      <c r="K6" s="12"/>
      <c r="L6" s="12"/>
      <c r="N6" s="13"/>
      <c r="O6" s="13"/>
      <c r="P6" s="19"/>
      <c r="Q6" s="13"/>
      <c r="R6" s="13"/>
    </row>
    <row r="7" spans="1:18" s="25" customFormat="1" ht="10.95" customHeight="1" x14ac:dyDescent="0.25">
      <c r="A7" s="20"/>
      <c r="B7" s="21"/>
      <c r="C7" s="21"/>
      <c r="D7" s="21"/>
      <c r="E7" s="21"/>
      <c r="F7" s="22">
        <v>10</v>
      </c>
      <c r="G7" s="22">
        <v>20</v>
      </c>
      <c r="H7" s="22">
        <v>25</v>
      </c>
      <c r="I7" s="22">
        <v>50</v>
      </c>
      <c r="J7" s="22">
        <v>100</v>
      </c>
      <c r="K7" s="22">
        <v>500</v>
      </c>
      <c r="L7" s="22">
        <v>1000</v>
      </c>
      <c r="M7" s="23"/>
      <c r="N7" s="24"/>
      <c r="O7" s="24"/>
      <c r="P7" s="24"/>
      <c r="Q7" s="24"/>
      <c r="R7" s="24"/>
    </row>
    <row r="8" spans="1:18" ht="10.95" customHeight="1" x14ac:dyDescent="0.25">
      <c r="A8" s="26" t="s">
        <v>8</v>
      </c>
      <c r="B8" s="27">
        <v>0.1</v>
      </c>
      <c r="C8" s="28">
        <f>SUM((F8*F7+I8*I7+J8*J7+K8*K7))</f>
        <v>0</v>
      </c>
      <c r="D8" s="29">
        <f>SUM((F8*F7+I8*I7+J8*J7+K8*K7)*0.9)</f>
        <v>0</v>
      </c>
      <c r="E8" s="30"/>
      <c r="F8" s="31"/>
      <c r="G8" s="32"/>
      <c r="H8" s="32"/>
      <c r="I8" s="31"/>
      <c r="J8" s="31"/>
      <c r="K8" s="31"/>
      <c r="L8" s="33"/>
    </row>
    <row r="9" spans="1:18" ht="10.95" customHeight="1" x14ac:dyDescent="0.25">
      <c r="A9" s="34" t="s">
        <v>9</v>
      </c>
      <c r="B9" s="35">
        <v>0.08</v>
      </c>
      <c r="C9" s="36">
        <f>SUM(G9*G7+I9*I7)</f>
        <v>0</v>
      </c>
      <c r="D9" s="29">
        <f>SUM((G9*G7+I9*I7)*0.92)</f>
        <v>0</v>
      </c>
      <c r="E9" s="30"/>
      <c r="F9" s="33"/>
      <c r="G9" s="31"/>
      <c r="H9" s="33"/>
      <c r="I9" s="31"/>
      <c r="J9" s="33"/>
      <c r="K9" s="33"/>
      <c r="L9" s="33"/>
      <c r="N9" s="37"/>
      <c r="P9" s="37"/>
      <c r="Q9" s="37"/>
    </row>
    <row r="10" spans="1:18" ht="10.95" customHeight="1" x14ac:dyDescent="0.25">
      <c r="A10" s="26" t="s">
        <v>10</v>
      </c>
      <c r="B10" s="27">
        <v>0.1</v>
      </c>
      <c r="C10" s="28">
        <f>SUM(F10*F7+I10*I7+G10*G7)</f>
        <v>0</v>
      </c>
      <c r="D10" s="29">
        <f>SUM(F10*F7+I10*I7+G10*G7)*0.9</f>
        <v>0</v>
      </c>
      <c r="E10" s="30"/>
      <c r="F10" s="32"/>
      <c r="G10" s="31"/>
      <c r="H10" s="32"/>
      <c r="I10" s="31"/>
      <c r="J10" s="33"/>
      <c r="K10" s="33"/>
      <c r="L10" s="33"/>
    </row>
    <row r="11" spans="1:18" ht="10.95" customHeight="1" x14ac:dyDescent="0.25">
      <c r="A11" s="34" t="s">
        <v>11</v>
      </c>
      <c r="B11" s="35">
        <v>0.08</v>
      </c>
      <c r="C11" s="36">
        <f>SUM(I11*I7+J11*J7)</f>
        <v>0</v>
      </c>
      <c r="D11" s="29">
        <f>SUM(I11*I7+J11*J7)*0.92</f>
        <v>0</v>
      </c>
      <c r="E11" s="30"/>
      <c r="F11" s="32"/>
      <c r="G11" s="32"/>
      <c r="H11" s="32"/>
      <c r="I11" s="31"/>
      <c r="J11" s="31"/>
      <c r="K11" s="33"/>
      <c r="L11" s="33"/>
    </row>
    <row r="12" spans="1:18" ht="10.95" customHeight="1" x14ac:dyDescent="0.25">
      <c r="A12" s="26" t="s">
        <v>12</v>
      </c>
      <c r="B12" s="27">
        <v>0.05</v>
      </c>
      <c r="C12" s="28">
        <f>SUM((H12*H7+I12*I7+J12*J7))</f>
        <v>0</v>
      </c>
      <c r="D12" s="29">
        <f>SUM((H12*H7+I12*I7+J12*J7)*0.95)</f>
        <v>0</v>
      </c>
      <c r="E12" s="30"/>
      <c r="F12" s="33"/>
      <c r="G12" s="33"/>
      <c r="H12" s="31"/>
      <c r="I12" s="31"/>
      <c r="J12" s="31"/>
      <c r="K12" s="33"/>
      <c r="L12" s="33"/>
      <c r="O12" s="37"/>
    </row>
    <row r="13" spans="1:18" ht="10.95" customHeight="1" x14ac:dyDescent="0.25">
      <c r="A13" s="34" t="s">
        <v>13</v>
      </c>
      <c r="B13" s="35">
        <v>0.08</v>
      </c>
      <c r="C13" s="36">
        <f>SUM((F13*F7+I13*I7+J13*J7))</f>
        <v>0</v>
      </c>
      <c r="D13" s="29">
        <f>SUM((F13*F7+I13*I7+J13*J7)*0.92)</f>
        <v>0</v>
      </c>
      <c r="E13" s="30"/>
      <c r="F13" s="31"/>
      <c r="G13" s="32"/>
      <c r="H13" s="32"/>
      <c r="I13" s="31"/>
      <c r="J13" s="31"/>
      <c r="K13" s="33"/>
      <c r="L13" s="33"/>
    </row>
    <row r="14" spans="1:18" ht="10.95" customHeight="1" x14ac:dyDescent="0.25">
      <c r="A14" s="26" t="s">
        <v>14</v>
      </c>
      <c r="B14" s="27">
        <v>0.08</v>
      </c>
      <c r="C14" s="28">
        <f>SUM(F14*F7)</f>
        <v>0</v>
      </c>
      <c r="D14" s="29">
        <f>SUM(F14*F7*0.92)</f>
        <v>0</v>
      </c>
      <c r="E14" s="30"/>
      <c r="F14" s="31"/>
      <c r="G14" s="33"/>
      <c r="H14" s="33"/>
      <c r="I14" s="33"/>
      <c r="J14" s="33"/>
      <c r="K14" s="33"/>
      <c r="L14" s="33"/>
      <c r="N14" s="37"/>
    </row>
    <row r="15" spans="1:18" ht="10.95" customHeight="1" x14ac:dyDescent="0.25">
      <c r="A15" s="34" t="s">
        <v>15</v>
      </c>
      <c r="B15" s="35">
        <v>0.08</v>
      </c>
      <c r="C15" s="36">
        <f>(G15*G7+J15*J7)</f>
        <v>0</v>
      </c>
      <c r="D15" s="29">
        <f>(G15*G7+J15*J7)*0.92</f>
        <v>0</v>
      </c>
      <c r="E15" s="30"/>
      <c r="F15" s="32"/>
      <c r="G15" s="38"/>
      <c r="H15" s="32"/>
      <c r="I15" s="32"/>
      <c r="J15" s="38"/>
      <c r="K15" s="33"/>
      <c r="L15" s="33"/>
    </row>
    <row r="16" spans="1:18" ht="10.95" customHeight="1" x14ac:dyDescent="0.25">
      <c r="A16" s="26" t="s">
        <v>16</v>
      </c>
      <c r="B16" s="27">
        <v>0.08</v>
      </c>
      <c r="C16" s="28">
        <f>(I16*I7+J16*J7)</f>
        <v>0</v>
      </c>
      <c r="D16" s="29">
        <f>(I16*I7+J16*J7)*0.92</f>
        <v>0</v>
      </c>
      <c r="E16" s="30"/>
      <c r="F16" s="33"/>
      <c r="G16" s="33"/>
      <c r="H16" s="33"/>
      <c r="I16" s="31"/>
      <c r="J16" s="38"/>
      <c r="K16" s="33"/>
      <c r="L16" s="33"/>
      <c r="P16" s="37"/>
      <c r="Q16" s="37"/>
      <c r="R16" s="37"/>
    </row>
    <row r="17" spans="1:18" ht="10.95" customHeight="1" x14ac:dyDescent="0.25">
      <c r="A17" s="34" t="s">
        <v>17</v>
      </c>
      <c r="B17" s="35">
        <v>0.04</v>
      </c>
      <c r="C17" s="36">
        <f>SUM(J17*J7)</f>
        <v>0</v>
      </c>
      <c r="D17" s="39">
        <f>SUM((J17*J7)*0.96)</f>
        <v>0</v>
      </c>
      <c r="E17" s="30"/>
      <c r="F17" s="33"/>
      <c r="G17" s="33"/>
      <c r="H17" s="33"/>
      <c r="I17" s="33"/>
      <c r="J17" s="31"/>
      <c r="K17" s="33"/>
      <c r="L17" s="33"/>
      <c r="P17" s="37"/>
      <c r="Q17" s="37"/>
    </row>
    <row r="18" spans="1:18" ht="10.95" customHeight="1" x14ac:dyDescent="0.25">
      <c r="A18" s="40" t="s">
        <v>41</v>
      </c>
      <c r="B18" s="41">
        <v>0.08</v>
      </c>
      <c r="C18" s="42">
        <f>SUM(F18*F7+I18*I7)</f>
        <v>0</v>
      </c>
      <c r="D18" s="29">
        <f>SUM(F18*F7+I18*I7)*0.92</f>
        <v>0</v>
      </c>
      <c r="E18" s="30"/>
      <c r="F18" s="31"/>
      <c r="G18" s="33"/>
      <c r="H18" s="33"/>
      <c r="I18" s="31"/>
      <c r="J18" s="33"/>
      <c r="K18" s="33" t="s">
        <v>43</v>
      </c>
      <c r="L18" s="33"/>
      <c r="P18" s="37"/>
      <c r="Q18" s="37"/>
    </row>
    <row r="19" spans="1:18" ht="10.95" customHeight="1" x14ac:dyDescent="0.25">
      <c r="A19" s="34" t="s">
        <v>18</v>
      </c>
      <c r="B19" s="35">
        <v>0.03</v>
      </c>
      <c r="C19" s="36">
        <f>SUM(F19*F7+J19*J7)</f>
        <v>0</v>
      </c>
      <c r="D19" s="29">
        <f>SUM(F19*F7+J19*J7)*0.97</f>
        <v>0</v>
      </c>
      <c r="E19" s="30"/>
      <c r="F19" s="31"/>
      <c r="G19" s="33"/>
      <c r="H19" s="33"/>
      <c r="I19" s="33"/>
      <c r="J19" s="31"/>
      <c r="K19" s="33"/>
      <c r="L19" s="33"/>
      <c r="N19" s="37"/>
      <c r="R19" s="37"/>
    </row>
    <row r="20" spans="1:18" ht="10.95" customHeight="1" x14ac:dyDescent="0.25">
      <c r="A20" s="40" t="s">
        <v>19</v>
      </c>
      <c r="B20" s="41">
        <v>0.1</v>
      </c>
      <c r="C20" s="42">
        <f>(G20*G7+J20*J7)</f>
        <v>0</v>
      </c>
      <c r="D20" s="29">
        <f>(G20*G7+J20*J7)*0.9</f>
        <v>0</v>
      </c>
      <c r="E20" s="30"/>
      <c r="F20" s="33"/>
      <c r="G20" s="31"/>
      <c r="H20" s="33"/>
      <c r="I20" s="33"/>
      <c r="J20" s="31"/>
      <c r="K20" s="33"/>
      <c r="L20" s="33"/>
      <c r="N20" s="37"/>
      <c r="R20" s="37"/>
    </row>
    <row r="21" spans="1:18" ht="10.95" customHeight="1" x14ac:dyDescent="0.25">
      <c r="A21" s="34" t="s">
        <v>20</v>
      </c>
      <c r="B21" s="35">
        <v>0.03</v>
      </c>
      <c r="C21" s="36">
        <f>I21*I7+J21*J7</f>
        <v>0</v>
      </c>
      <c r="D21" s="29">
        <f>(I21*I7+J21*J7)*0.97</f>
        <v>0</v>
      </c>
      <c r="E21" s="30"/>
      <c r="F21" s="43"/>
      <c r="G21" s="43"/>
      <c r="H21" s="43"/>
      <c r="I21" s="38"/>
      <c r="J21" s="38"/>
      <c r="K21" s="43"/>
      <c r="L21" s="43"/>
      <c r="N21" s="37"/>
      <c r="R21" s="37"/>
    </row>
    <row r="22" spans="1:18" ht="10.95" customHeight="1" x14ac:dyDescent="0.25">
      <c r="A22" s="40" t="s">
        <v>21</v>
      </c>
      <c r="B22" s="41">
        <v>0.08</v>
      </c>
      <c r="C22" s="42">
        <f>(F22*F7+I22*I7)</f>
        <v>0</v>
      </c>
      <c r="D22" s="29">
        <f>(F22*F7+I22*I7)*0.92</f>
        <v>0</v>
      </c>
      <c r="E22" s="30"/>
      <c r="F22" s="31"/>
      <c r="G22" s="32"/>
      <c r="H22" s="32"/>
      <c r="I22" s="31"/>
      <c r="J22" s="33"/>
      <c r="K22" s="33"/>
      <c r="L22" s="33"/>
      <c r="Q22" s="37"/>
      <c r="R22" s="37"/>
    </row>
    <row r="23" spans="1:18" ht="10.95" customHeight="1" x14ac:dyDescent="0.25">
      <c r="A23" s="34" t="s">
        <v>22</v>
      </c>
      <c r="B23" s="35">
        <v>0.1</v>
      </c>
      <c r="C23" s="36">
        <f>SUM((F23*F7+H23*H7+I23*I7+J23*J7))</f>
        <v>0</v>
      </c>
      <c r="D23" s="29">
        <f>SUM((F23*F7+H23*H7+I23*I7+J23*J7)*0.9)</f>
        <v>0</v>
      </c>
      <c r="E23" s="30"/>
      <c r="F23" s="31"/>
      <c r="G23" s="33"/>
      <c r="H23" s="33"/>
      <c r="I23" s="31"/>
      <c r="J23" s="31"/>
      <c r="K23" s="33"/>
      <c r="L23" s="33"/>
      <c r="N23" s="37"/>
      <c r="P23" s="37"/>
      <c r="Q23" s="37"/>
    </row>
    <row r="24" spans="1:18" ht="10.95" customHeight="1" x14ac:dyDescent="0.25">
      <c r="A24" s="40" t="s">
        <v>23</v>
      </c>
      <c r="B24" s="41">
        <v>0.1</v>
      </c>
      <c r="C24" s="42">
        <f>SUM(F24*F7+I24*I7)</f>
        <v>0</v>
      </c>
      <c r="D24" s="29">
        <f>SUM(F24*F7+I24*I7)*0.9</f>
        <v>0</v>
      </c>
      <c r="E24" s="30"/>
      <c r="F24" s="31"/>
      <c r="G24" s="32"/>
      <c r="H24" s="32"/>
      <c r="I24" s="31"/>
      <c r="J24" s="33"/>
      <c r="K24" s="33"/>
      <c r="L24" s="33"/>
    </row>
    <row r="25" spans="1:18" ht="10.95" customHeight="1" x14ac:dyDescent="0.25">
      <c r="A25" s="34" t="s">
        <v>24</v>
      </c>
      <c r="B25" s="35">
        <v>0.03</v>
      </c>
      <c r="C25" s="36">
        <f>(J25*J7)</f>
        <v>0</v>
      </c>
      <c r="D25" s="29">
        <f>(J25*J7)*0.97</f>
        <v>0</v>
      </c>
      <c r="E25" s="30"/>
      <c r="F25" s="32"/>
      <c r="G25" s="44"/>
      <c r="H25" s="44"/>
      <c r="I25" s="44"/>
      <c r="J25" s="45"/>
      <c r="K25" s="46"/>
      <c r="L25" s="46"/>
    </row>
    <row r="26" spans="1:18" ht="10.95" customHeight="1" x14ac:dyDescent="0.25">
      <c r="A26" s="40" t="s">
        <v>45</v>
      </c>
      <c r="B26" s="41">
        <v>0.03</v>
      </c>
      <c r="C26" s="42">
        <f>SUM((F26*F7+I26*I7+J26*J7))</f>
        <v>0</v>
      </c>
      <c r="D26" s="29">
        <f>SUM((F26*F7+I26*I7+J26*J7)*0.97)</f>
        <v>0</v>
      </c>
      <c r="E26" s="30"/>
      <c r="F26" s="31"/>
      <c r="G26" s="32"/>
      <c r="H26" s="32"/>
      <c r="I26" s="31"/>
      <c r="J26" s="31"/>
      <c r="K26" s="33"/>
      <c r="L26" s="33"/>
      <c r="Q26" s="37"/>
      <c r="R26" s="37"/>
    </row>
    <row r="27" spans="1:18" ht="10.95" customHeight="1" x14ac:dyDescent="0.25">
      <c r="A27" s="34" t="s">
        <v>44</v>
      </c>
      <c r="B27" s="35">
        <v>0.03</v>
      </c>
      <c r="C27" s="36">
        <f>SUM(F27*F7+I27*I7+J27*J7)</f>
        <v>0</v>
      </c>
      <c r="D27" s="29">
        <f>SUM((F27*F7+I27*I7+J27*J7)*0.97)</f>
        <v>0</v>
      </c>
      <c r="E27" s="30"/>
      <c r="F27" s="31"/>
      <c r="G27" s="43"/>
      <c r="H27" s="32"/>
      <c r="I27" s="31"/>
      <c r="J27" s="31"/>
      <c r="K27" s="33"/>
      <c r="L27" s="33"/>
      <c r="Q27" s="37"/>
      <c r="R27" s="37"/>
    </row>
    <row r="28" spans="1:18" ht="10.95" customHeight="1" x14ac:dyDescent="0.25">
      <c r="A28" s="40" t="s">
        <v>25</v>
      </c>
      <c r="B28" s="41">
        <v>0.05</v>
      </c>
      <c r="C28" s="42">
        <f>SUM((F28*F7+G28*G7+I28*I7))</f>
        <v>0</v>
      </c>
      <c r="D28" s="29">
        <f>SUM((G28*G7+I28*I7)*0.95)</f>
        <v>0</v>
      </c>
      <c r="E28" s="30"/>
      <c r="F28" s="47"/>
      <c r="G28" s="31"/>
      <c r="H28" s="32"/>
      <c r="I28" s="31"/>
      <c r="J28" s="33"/>
      <c r="K28" s="33"/>
      <c r="L28" s="33"/>
    </row>
    <row r="29" spans="1:18" ht="10.95" customHeight="1" x14ac:dyDescent="0.25">
      <c r="A29" s="34" t="s">
        <v>26</v>
      </c>
      <c r="B29" s="35">
        <v>0.1</v>
      </c>
      <c r="C29" s="36">
        <f>SUM(F29*F7+I29*I7)</f>
        <v>0</v>
      </c>
      <c r="D29" s="29">
        <f>SUM(F29*F7+I29*I7)*0.9</f>
        <v>0</v>
      </c>
      <c r="E29" s="30"/>
      <c r="F29" s="31"/>
      <c r="G29" s="32"/>
      <c r="H29" s="32"/>
      <c r="I29" s="31"/>
      <c r="J29" s="33"/>
      <c r="K29" s="33"/>
      <c r="L29" s="33"/>
    </row>
    <row r="30" spans="1:18" ht="10.95" customHeight="1" x14ac:dyDescent="0.25">
      <c r="A30" s="40" t="s">
        <v>27</v>
      </c>
      <c r="B30" s="41">
        <v>0.1</v>
      </c>
      <c r="C30" s="42">
        <f>SUM(G30*G7+I30*I7+J30*J7)</f>
        <v>0</v>
      </c>
      <c r="D30" s="29">
        <f>SUM((G30*G7+I30*I7+J30*J7)*0.9)</f>
        <v>0</v>
      </c>
      <c r="E30" s="30"/>
      <c r="F30" s="32"/>
      <c r="G30" s="31"/>
      <c r="H30" s="32"/>
      <c r="I30" s="31"/>
      <c r="J30" s="31"/>
      <c r="K30" s="33"/>
      <c r="L30" s="33"/>
    </row>
    <row r="31" spans="1:18" ht="10.95" customHeight="1" x14ac:dyDescent="0.25">
      <c r="A31" s="34" t="s">
        <v>28</v>
      </c>
      <c r="B31" s="35">
        <v>0.03</v>
      </c>
      <c r="C31" s="36">
        <f>(J31*J7)</f>
        <v>0</v>
      </c>
      <c r="D31" s="29">
        <f>(J31*J7)*0.97</f>
        <v>0</v>
      </c>
      <c r="E31" s="30"/>
      <c r="F31" s="32"/>
      <c r="G31" s="32"/>
      <c r="H31" s="32"/>
      <c r="I31" s="32"/>
      <c r="J31" s="31"/>
      <c r="K31" s="33"/>
      <c r="L31" s="33"/>
    </row>
    <row r="32" spans="1:18" ht="10.95" customHeight="1" x14ac:dyDescent="0.25">
      <c r="A32" s="40" t="s">
        <v>29</v>
      </c>
      <c r="B32" s="41">
        <v>0.08</v>
      </c>
      <c r="C32" s="42">
        <f>SUM(G32*G7+I32*I7+J32*J7)</f>
        <v>0</v>
      </c>
      <c r="D32" s="29">
        <f>SUM((G32*G7+I32*I7+J32*J7)*0.92)</f>
        <v>0</v>
      </c>
      <c r="E32" s="30"/>
      <c r="F32" s="32"/>
      <c r="G32" s="31"/>
      <c r="H32" s="32"/>
      <c r="I32" s="31"/>
      <c r="J32" s="31"/>
      <c r="K32" s="33"/>
      <c r="L32" s="33"/>
    </row>
    <row r="33" spans="1:17" ht="10.95" customHeight="1" x14ac:dyDescent="0.25">
      <c r="A33" s="34" t="s">
        <v>30</v>
      </c>
      <c r="B33" s="35">
        <v>0.1</v>
      </c>
      <c r="C33" s="36">
        <f>G33*G7+I33*I7</f>
        <v>0</v>
      </c>
      <c r="D33" s="29">
        <f>(G33*G7+I33*I7)*0.9</f>
        <v>0</v>
      </c>
      <c r="E33" s="30"/>
      <c r="F33" s="32"/>
      <c r="G33" s="31"/>
      <c r="H33" s="32"/>
      <c r="I33" s="31"/>
      <c r="J33" s="32"/>
      <c r="K33" s="33"/>
      <c r="L33" s="33"/>
    </row>
    <row r="34" spans="1:17" ht="10.95" customHeight="1" x14ac:dyDescent="0.25">
      <c r="A34" s="40" t="s">
        <v>31</v>
      </c>
      <c r="B34" s="41">
        <v>0.06</v>
      </c>
      <c r="C34" s="42">
        <f>SUM(I34*I7+K34*K7+L34*L7)</f>
        <v>0</v>
      </c>
      <c r="D34" s="29">
        <f>SUM((I34*I7+K34*K7+L34*L7)*0.94)</f>
        <v>0</v>
      </c>
      <c r="E34" s="30"/>
      <c r="F34" s="32"/>
      <c r="G34" s="32"/>
      <c r="H34" s="32"/>
      <c r="I34" s="31"/>
      <c r="J34" s="33"/>
      <c r="K34" s="31"/>
      <c r="L34" s="31"/>
    </row>
    <row r="35" spans="1:17" ht="10.95" customHeight="1" x14ac:dyDescent="0.25">
      <c r="A35" s="34" t="s">
        <v>32</v>
      </c>
      <c r="B35" s="35">
        <v>0.1</v>
      </c>
      <c r="C35" s="36">
        <f>SUM(H35*H7+I35*I7)</f>
        <v>0</v>
      </c>
      <c r="D35" s="29">
        <f>SUM((H35*H7+I35*I7)*0.9)</f>
        <v>0</v>
      </c>
      <c r="E35" s="30"/>
      <c r="F35" s="33"/>
      <c r="G35" s="33"/>
      <c r="H35" s="31"/>
      <c r="I35" s="31"/>
      <c r="J35" s="33"/>
      <c r="K35" s="33"/>
      <c r="L35" s="33"/>
      <c r="P35" s="37"/>
      <c r="Q35" s="37"/>
    </row>
    <row r="36" spans="1:17" ht="9" customHeight="1" x14ac:dyDescent="0.25">
      <c r="A36" s="11"/>
      <c r="B36" s="11"/>
      <c r="C36" s="11"/>
      <c r="D36" s="9"/>
      <c r="E36" s="10"/>
      <c r="F36" s="9"/>
      <c r="G36" s="9"/>
      <c r="H36" s="9"/>
      <c r="I36" s="17"/>
      <c r="J36" s="17"/>
      <c r="K36" s="17"/>
      <c r="L36" s="17"/>
    </row>
    <row r="37" spans="1:17" ht="9" customHeight="1" x14ac:dyDescent="0.25">
      <c r="A37" s="11"/>
      <c r="B37" s="11"/>
      <c r="C37" s="11"/>
      <c r="D37" s="9"/>
      <c r="E37" s="10"/>
      <c r="F37" s="9"/>
      <c r="G37" s="9"/>
      <c r="H37" s="9"/>
      <c r="I37" s="17"/>
      <c r="J37" s="17"/>
      <c r="K37" s="17"/>
      <c r="L37" s="17"/>
    </row>
    <row r="38" spans="1:17" ht="10.95" customHeight="1" x14ac:dyDescent="0.25">
      <c r="A38" s="48" t="s">
        <v>46</v>
      </c>
      <c r="B38" s="49"/>
      <c r="C38" s="50" t="s">
        <v>33</v>
      </c>
      <c r="D38" s="51"/>
      <c r="E38" s="10"/>
      <c r="F38" s="52"/>
      <c r="G38" s="17"/>
      <c r="H38" s="53"/>
      <c r="I38" s="17" t="s">
        <v>34</v>
      </c>
      <c r="J38" s="17"/>
      <c r="K38" s="17"/>
      <c r="L38" s="17"/>
    </row>
    <row r="39" spans="1:17" ht="10.95" customHeight="1" x14ac:dyDescent="0.25">
      <c r="A39" t="s">
        <v>38</v>
      </c>
      <c r="B39" s="49">
        <v>53.9</v>
      </c>
      <c r="C39" s="54"/>
      <c r="D39" s="55">
        <f>B39*C39</f>
        <v>0</v>
      </c>
      <c r="E39" s="10"/>
      <c r="F39" s="52"/>
      <c r="G39" s="17"/>
      <c r="H39" s="17"/>
      <c r="I39" s="17"/>
      <c r="J39" s="17"/>
      <c r="K39" s="17"/>
      <c r="L39" s="17"/>
    </row>
    <row r="40" spans="1:17" ht="10.95" customHeight="1" x14ac:dyDescent="0.25">
      <c r="A40" t="s">
        <v>39</v>
      </c>
      <c r="B40" s="49">
        <v>66</v>
      </c>
      <c r="C40" s="54"/>
      <c r="D40" s="55">
        <f>B40*C40</f>
        <v>0</v>
      </c>
      <c r="E40" s="10"/>
      <c r="F40" s="17"/>
    </row>
    <row r="41" spans="1:17" ht="10.95" customHeight="1" x14ac:dyDescent="0.25">
      <c r="B41" s="56"/>
      <c r="C41" s="56"/>
      <c r="D41" s="56"/>
      <c r="E41" s="10"/>
      <c r="F41" s="17"/>
      <c r="I41" s="59" t="s">
        <v>35</v>
      </c>
      <c r="J41" s="59"/>
      <c r="K41" s="57">
        <f>SUM(D8:D40)</f>
        <v>0</v>
      </c>
      <c r="L41" s="57"/>
    </row>
    <row r="42" spans="1:17" ht="9.4499999999999993" customHeight="1" x14ac:dyDescent="0.25">
      <c r="A42" s="7" t="s">
        <v>36</v>
      </c>
    </row>
    <row r="43" spans="1:17" ht="9.4499999999999993" customHeight="1" x14ac:dyDescent="0.25">
      <c r="A43" s="7" t="s">
        <v>37</v>
      </c>
    </row>
    <row r="44" spans="1:17" ht="10.050000000000001" customHeight="1" x14ac:dyDescent="0.25">
      <c r="A44" s="7" t="s">
        <v>40</v>
      </c>
    </row>
    <row r="45" spans="1:17" ht="9.4499999999999993" customHeight="1" x14ac:dyDescent="0.25">
      <c r="A45" s="7"/>
    </row>
    <row r="46" spans="1:17" ht="15" customHeight="1" x14ac:dyDescent="0.25">
      <c r="A46" s="62" t="s">
        <v>47</v>
      </c>
      <c r="B46" s="62"/>
      <c r="C46" s="62"/>
      <c r="D46" s="62"/>
      <c r="E46" s="62"/>
      <c r="F46" s="62"/>
      <c r="G46" s="62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</sheetData>
  <sheetProtection sheet="1" objects="1" scenarios="1" selectLockedCells="1"/>
  <mergeCells count="4">
    <mergeCell ref="A46:G46"/>
    <mergeCell ref="K41:L41"/>
    <mergeCell ref="F1:H1"/>
    <mergeCell ref="I41:J41"/>
  </mergeCells>
  <pageMargins left="0.78749999999999998" right="0.53749999999999998" top="0.63611111099999995" bottom="0.53749999999999998" header="0.51180555555555596" footer="0.51180555555555596"/>
  <pageSetup paperSize="9" orientation="landscape" useFirstPageNumber="1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GUTSCHEINE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Swetlik, Juergen</dc:creator>
  <cp:lastModifiedBy>Swetlik, Juergen</cp:lastModifiedBy>
  <cp:lastPrinted>2026-02-04T14:18:04Z</cp:lastPrinted>
  <dcterms:created xsi:type="dcterms:W3CDTF">2026-02-02T07:28:41Z</dcterms:created>
  <dcterms:modified xsi:type="dcterms:W3CDTF">2026-03-26T09:20:08Z</dcterms:modified>
</cp:coreProperties>
</file>